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Návod" sheetId="1" r:id="rId1"/>
    <sheet name="základní" sheetId="2" r:id="rId2"/>
    <sheet name="COOL" sheetId="3" r:id="rId3"/>
  </sheets>
  <calcPr calcId="144525"/>
</workbook>
</file>

<file path=xl/calcChain.xml><?xml version="1.0" encoding="utf-8"?>
<calcChain xmlns="http://schemas.openxmlformats.org/spreadsheetml/2006/main">
  <c r="N33" i="3" l="1"/>
  <c r="N31" i="3"/>
  <c r="N29" i="3"/>
  <c r="N27" i="3"/>
  <c r="N25" i="3"/>
  <c r="N23" i="3"/>
  <c r="N21" i="3"/>
  <c r="K19" i="3"/>
  <c r="N18" i="3"/>
  <c r="K33" i="3" s="1"/>
  <c r="K13" i="3"/>
  <c r="N36" i="3" s="1"/>
  <c r="N19" i="3" l="1"/>
  <c r="K22" i="3"/>
  <c r="K24" i="3"/>
  <c r="K26" i="3"/>
  <c r="K28" i="3"/>
  <c r="K30" i="3"/>
  <c r="K32" i="3"/>
  <c r="N34" i="3"/>
  <c r="K18" i="3"/>
  <c r="K20" i="3"/>
  <c r="N22" i="3"/>
  <c r="N24" i="3"/>
  <c r="N26" i="3"/>
  <c r="N28" i="3"/>
  <c r="N30" i="3"/>
  <c r="N32" i="3"/>
  <c r="N35" i="3"/>
  <c r="K21" i="3"/>
  <c r="K23" i="3"/>
  <c r="K25" i="3"/>
  <c r="K27" i="3"/>
  <c r="K29" i="3"/>
  <c r="K31" i="3"/>
</calcChain>
</file>

<file path=xl/sharedStrings.xml><?xml version="1.0" encoding="utf-8"?>
<sst xmlns="http://schemas.openxmlformats.org/spreadsheetml/2006/main" count="139" uniqueCount="106">
  <si>
    <t>N Á V O D -  T A B U L K Y    L I P O V I C A</t>
  </si>
  <si>
    <r>
      <t xml:space="preserve">Vítejte ve výpočetních tabulkách pro hliníkové radiátory </t>
    </r>
    <r>
      <rPr>
        <b/>
        <sz val="11.5"/>
        <rFont val="Verdana"/>
        <family val="2"/>
        <charset val="238"/>
      </rPr>
      <t>LIPOVICA</t>
    </r>
    <r>
      <rPr>
        <sz val="11.5"/>
        <rFont val="Verdana"/>
        <family val="2"/>
        <charset val="238"/>
      </rPr>
      <t xml:space="preserve">. Tyto tabulky vám </t>
    </r>
  </si>
  <si>
    <t>nabízí výkonové hodnoty dle různých teplotních spádů a pro různé teploty místností.</t>
  </si>
  <si>
    <t>Před spuštěním programu doinstalujte do vašeho programu Excel "Analytické funkce":</t>
  </si>
  <si>
    <t>Zvolte :  Nástroje - Doplňky- Analytické nástroje - OK.</t>
  </si>
  <si>
    <t>1) Do žlutých políček posledního sloupce zadejte vámi požadované teploty.</t>
  </si>
  <si>
    <r>
      <t xml:space="preserve">  Přednastaveny jsou na teplotní spád </t>
    </r>
    <r>
      <rPr>
        <b/>
        <sz val="11.5"/>
        <rFont val="Verdana"/>
        <family val="2"/>
        <charset val="238"/>
      </rPr>
      <t xml:space="preserve">55/45/20 </t>
    </r>
    <r>
      <rPr>
        <sz val="11.5"/>
        <rFont val="Verdana"/>
        <family val="2"/>
        <charset val="238"/>
      </rPr>
      <t>°C.</t>
    </r>
  </si>
  <si>
    <t xml:space="preserve">  Výpočet je podle normy EN 442.</t>
  </si>
  <si>
    <t>2) Symboly:</t>
  </si>
  <si>
    <t>f1.. Faktor tepelných hodnot - vypočítává se automaticky dle vámi dosazených teplot</t>
  </si>
  <si>
    <t>f2.. Faktor krytů -  pro umístění ve výklenku f2 = 0,96</t>
  </si>
  <si>
    <t xml:space="preserve">            -  pro ochranný přední kryt  f2= 0,90</t>
  </si>
  <si>
    <t>Přejeme Vám hodně užitku a příjemnou práci s tabulkami LIPOVICA.</t>
  </si>
  <si>
    <t>Kontakt :</t>
  </si>
  <si>
    <t>LIPOVICA trade s.r.o.</t>
  </si>
  <si>
    <r>
      <t xml:space="preserve">tel: </t>
    </r>
    <r>
      <rPr>
        <b/>
        <sz val="11.5"/>
        <rFont val="Verdana"/>
        <family val="2"/>
        <charset val="238"/>
      </rPr>
      <t xml:space="preserve">541 214 114 </t>
    </r>
    <r>
      <rPr>
        <sz val="11.5"/>
        <rFont val="Verdana"/>
        <family val="2"/>
        <charset val="238"/>
      </rPr>
      <t xml:space="preserve">  </t>
    </r>
  </si>
  <si>
    <r>
      <t xml:space="preserve">mobil: </t>
    </r>
    <r>
      <rPr>
        <b/>
        <sz val="11.5"/>
        <rFont val="Verdana"/>
        <family val="2"/>
        <charset val="238"/>
      </rPr>
      <t>604 709 236</t>
    </r>
  </si>
  <si>
    <t>email: info@lipovica.cz</t>
  </si>
  <si>
    <t>ZÁKLADNÍ ÚDAJE</t>
  </si>
  <si>
    <r>
      <t>Hliníkové článkové radiátory</t>
    </r>
    <r>
      <rPr>
        <sz val="8"/>
        <rFont val="Verdana"/>
        <family val="2"/>
        <charset val="238"/>
      </rPr>
      <t>, dodávané jako hotové panely po sudém počtu článků.</t>
    </r>
  </si>
  <si>
    <t>Připojení  boční nebo spodní na nucený i samotížný oběh.</t>
  </si>
  <si>
    <t>Spodní připojení:</t>
  </si>
  <si>
    <r>
      <t>PLUS</t>
    </r>
    <r>
      <rPr>
        <sz val="8"/>
        <rFont val="Verdana"/>
        <family val="2"/>
        <charset val="238"/>
      </rPr>
      <t xml:space="preserve"> - spodní levé, pravé - s ventilem nahoře</t>
    </r>
  </si>
  <si>
    <r>
      <t>SP</t>
    </r>
    <r>
      <rPr>
        <sz val="8"/>
        <rFont val="Verdana"/>
        <family val="2"/>
        <charset val="238"/>
      </rPr>
      <t xml:space="preserve"> - spodní levé, střední, pravé - s ventilem dole</t>
    </r>
  </si>
  <si>
    <t>Základní parametry pro 1 článek:</t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</si>
  <si>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=60</t>
    </r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</si>
  <si>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=50</t>
    </r>
  </si>
  <si>
    <t>typ radiátoru</t>
  </si>
  <si>
    <t>rozteč</t>
  </si>
  <si>
    <t>výška</t>
  </si>
  <si>
    <t>délka</t>
  </si>
  <si>
    <t>hloubka</t>
  </si>
  <si>
    <t>hmotnost</t>
  </si>
  <si>
    <t>vodní</t>
  </si>
  <si>
    <t>přestupní</t>
  </si>
  <si>
    <t>topný</t>
  </si>
  <si>
    <t>h</t>
  </si>
  <si>
    <t>H</t>
  </si>
  <si>
    <t>L</t>
  </si>
  <si>
    <t>D</t>
  </si>
  <si>
    <t>článku</t>
  </si>
  <si>
    <t>objem</t>
  </si>
  <si>
    <t>plocha</t>
  </si>
  <si>
    <t>výkon</t>
  </si>
  <si>
    <t>exponent</t>
  </si>
  <si>
    <t>mm</t>
  </si>
  <si>
    <t>kg</t>
  </si>
  <si>
    <t>l</t>
  </si>
  <si>
    <t>m2</t>
  </si>
  <si>
    <t>W</t>
  </si>
  <si>
    <t>COOL</t>
  </si>
  <si>
    <t>koupelnový radiátor - viz samostatný list</t>
  </si>
  <si>
    <t>ORION 600</t>
  </si>
  <si>
    <t>ORION 500</t>
  </si>
  <si>
    <t>ORION 350</t>
  </si>
  <si>
    <t>PLANO 700</t>
  </si>
  <si>
    <t>PLANO 600</t>
  </si>
  <si>
    <t>PLANO 500</t>
  </si>
  <si>
    <t>PLANO 350</t>
  </si>
  <si>
    <t>EKONOMIK 285</t>
  </si>
  <si>
    <t>GARDA 2000</t>
  </si>
  <si>
    <t>GARDA 1800</t>
  </si>
  <si>
    <t>GARDA 1600</t>
  </si>
  <si>
    <t>GARDA 1400</t>
  </si>
  <si>
    <t>GARDA 1200</t>
  </si>
  <si>
    <t>GARDA 1000</t>
  </si>
  <si>
    <t>GARDA 0900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</si>
  <si>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=50</t>
    </r>
  </si>
  <si>
    <t>normovaný výkon pro teploty 75/65/20°C podle normy EN 442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</si>
  <si>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=60</t>
    </r>
  </si>
  <si>
    <t xml:space="preserve">přepočtený výkon pro teploty 90/70/20°C </t>
  </si>
  <si>
    <t>Připojovací závit</t>
  </si>
  <si>
    <t>4 x G1" (G5/4" u Ekonomiku) vnitřní, levý a pravý</t>
  </si>
  <si>
    <t>Redukce</t>
  </si>
  <si>
    <t>1/2", 3/8" nebo 1/4" otvor</t>
  </si>
  <si>
    <t>Součinitel odporu</t>
  </si>
  <si>
    <t>Nejvyšší přípustný provozní přetlak</t>
  </si>
  <si>
    <t>1,6 Mpa</t>
  </si>
  <si>
    <t>Nejvyšší přípustná teplota</t>
  </si>
  <si>
    <t>110 °C</t>
  </si>
  <si>
    <r>
      <t xml:space="preserve">COOL </t>
    </r>
    <r>
      <rPr>
        <sz val="14"/>
        <color indexed="12"/>
        <rFont val="Verdana"/>
        <family val="2"/>
        <charset val="238"/>
      </rPr>
      <t>hliníkový</t>
    </r>
    <r>
      <rPr>
        <b/>
        <sz val="20"/>
        <color indexed="12"/>
        <rFont val="Verdana"/>
        <family val="2"/>
        <charset val="238"/>
      </rPr>
      <t xml:space="preserve"> </t>
    </r>
    <r>
      <rPr>
        <sz val="14"/>
        <color indexed="12"/>
        <rFont val="Verdana"/>
        <family val="2"/>
        <charset val="238"/>
      </rPr>
      <t>koupelnový radiátor</t>
    </r>
  </si>
  <si>
    <t>měření</t>
  </si>
  <si>
    <t>zde</t>
  </si>
  <si>
    <t>EN 442</t>
  </si>
  <si>
    <t>výpočet</t>
  </si>
  <si>
    <t>teplota vstupní vody</t>
  </si>
  <si>
    <r>
      <t>T</t>
    </r>
    <r>
      <rPr>
        <sz val="6"/>
        <color indexed="12"/>
        <rFont val="Verdana"/>
        <family val="2"/>
        <charset val="238"/>
      </rPr>
      <t>1</t>
    </r>
  </si>
  <si>
    <t>teplota výstupní vody</t>
  </si>
  <si>
    <r>
      <t>T</t>
    </r>
    <r>
      <rPr>
        <sz val="6"/>
        <color indexed="12"/>
        <rFont val="Verdana"/>
        <family val="2"/>
        <charset val="238"/>
      </rPr>
      <t>2</t>
    </r>
  </si>
  <si>
    <t>teplota vzduchu v místnosti</t>
  </si>
  <si>
    <r>
      <t>T</t>
    </r>
    <r>
      <rPr>
        <sz val="6"/>
        <color indexed="12"/>
        <rFont val="Verdana"/>
        <family val="2"/>
        <charset val="238"/>
      </rPr>
      <t>v</t>
    </r>
  </si>
  <si>
    <t>parametry dle výšky</t>
  </si>
  <si>
    <t>teplotní rozdíl</t>
  </si>
  <si>
    <r>
      <t>r</t>
    </r>
    <r>
      <rPr>
        <b/>
        <sz val="8"/>
        <color indexed="12"/>
        <rFont val="Verdana"/>
        <family val="2"/>
        <charset val="238"/>
      </rPr>
      <t>T</t>
    </r>
  </si>
  <si>
    <t>šířka</t>
  </si>
  <si>
    <t>radiátoru</t>
  </si>
  <si>
    <r>
      <t>m</t>
    </r>
    <r>
      <rPr>
        <vertAlign val="superscript"/>
        <sz val="8"/>
        <rFont val="Verdana"/>
        <family val="2"/>
        <charset val="238"/>
      </rPr>
      <t>2</t>
    </r>
  </si>
  <si>
    <t>f1</t>
  </si>
  <si>
    <t>f2</t>
  </si>
  <si>
    <t>http://www.lipovica.cz/cool</t>
  </si>
  <si>
    <t>Připojení do svislých trubek se závitem G1/2" nebo středové v rozteči 50 mm se závitem G1/2".</t>
  </si>
  <si>
    <t>Montážní sada součástí balení.</t>
  </si>
  <si>
    <t>Vnitřní antikorozní úprava.</t>
  </si>
  <si>
    <t>Záruka 12 let, instalace do vlhkého prostředí.</t>
  </si>
  <si>
    <t>Možná instalace do nízkoteplotních spádů otopné soustavy.</t>
  </si>
  <si>
    <t>Široká paleta barev a designových povrchových úprav.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</si>
</sst>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 ##\ ##;##\ ##\ ##\ ##"/>
    <numFmt numFmtId="165" formatCode="0.0000"/>
    <numFmt numFmtId="166" formatCode="#,##0.0"/>
    <numFmt numFmtId="167" formatCode="#,##0.000"/>
  </numFmts>
  <fonts count="27" x14ac:knownFonts="1">
    <font>
      <sz val="10"/>
      <name val="Arial CE"/>
      <family val="2"/>
      <charset val="238"/>
    </font>
    <font>
      <b/>
      <sz val="16"/>
      <name val="Verdana"/>
      <family val="2"/>
      <charset val="238"/>
    </font>
    <font>
      <sz val="16"/>
      <name val="Verdana"/>
      <family val="2"/>
      <charset val="238"/>
    </font>
    <font>
      <sz val="14"/>
      <name val="Verdana"/>
      <family val="2"/>
      <charset val="238"/>
    </font>
    <font>
      <sz val="11.5"/>
      <name val="Verdana"/>
      <family val="2"/>
      <charset val="238"/>
    </font>
    <font>
      <b/>
      <sz val="11.5"/>
      <name val="Verdana"/>
      <family val="2"/>
      <charset val="238"/>
    </font>
    <font>
      <sz val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8"/>
      <color indexed="18"/>
      <name val="Verdana"/>
      <family val="2"/>
      <charset val="238"/>
    </font>
    <font>
      <sz val="8"/>
      <color indexed="9"/>
      <name val="Verdana"/>
      <family val="2"/>
      <charset val="238"/>
    </font>
    <font>
      <sz val="6"/>
      <color indexed="18"/>
      <name val="Wingdings 3"/>
      <family val="1"/>
      <charset val="2"/>
    </font>
    <font>
      <sz val="8"/>
      <color indexed="18"/>
      <name val="Verdana"/>
      <family val="2"/>
      <charset val="238"/>
    </font>
    <font>
      <sz val="10"/>
      <name val="Symbol"/>
      <family val="1"/>
      <charset val="2"/>
    </font>
    <font>
      <sz val="6"/>
      <name val="Wingdings 3"/>
      <family val="1"/>
      <charset val="2"/>
    </font>
    <font>
      <b/>
      <sz val="20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2"/>
      <name val="Verdana"/>
      <family val="2"/>
      <charset val="238"/>
    </font>
    <font>
      <sz val="6"/>
      <color indexed="12"/>
      <name val="Verdana"/>
      <family val="2"/>
      <charset val="238"/>
    </font>
    <font>
      <sz val="6"/>
      <color indexed="12"/>
      <name val="Wingdings 3"/>
      <family val="1"/>
      <charset val="2"/>
    </font>
    <font>
      <sz val="8"/>
      <color indexed="10"/>
      <name val="Verdana"/>
      <family val="2"/>
      <charset val="238"/>
    </font>
    <font>
      <vertAlign val="superscript"/>
      <sz val="8"/>
      <name val="Verdana"/>
      <family val="2"/>
      <charset val="238"/>
    </font>
    <font>
      <u/>
      <sz val="10"/>
      <color indexed="12"/>
      <name val="Arial CE"/>
      <family val="2"/>
      <charset val="238"/>
    </font>
    <font>
      <sz val="20"/>
      <color indexed="12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83">
    <xf numFmtId="0" fontId="0" fillId="0" borderId="0" xfId="0"/>
    <xf numFmtId="0" fontId="1" fillId="2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/>
    <xf numFmtId="9" fontId="4" fillId="0" borderId="0" xfId="0" applyNumberFormat="1" applyFont="1"/>
    <xf numFmtId="0" fontId="7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10" fillId="0" borderId="0" xfId="0" applyNumberFormat="1" applyFont="1" applyFill="1"/>
    <xf numFmtId="0" fontId="8" fillId="0" borderId="0" xfId="0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left" vertical="center"/>
    </xf>
    <xf numFmtId="3" fontId="8" fillId="0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4" fontId="8" fillId="0" borderId="19" xfId="0" applyNumberFormat="1" applyFont="1" applyFill="1" applyBorder="1" applyAlignment="1">
      <alignment horizontal="left"/>
    </xf>
    <xf numFmtId="1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1" fontId="8" fillId="0" borderId="19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9" fillId="4" borderId="0" xfId="0" applyNumberFormat="1" applyFont="1" applyFill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 vertical="center"/>
    </xf>
    <xf numFmtId="1" fontId="19" fillId="3" borderId="14" xfId="0" applyNumberFormat="1" applyFont="1" applyFill="1" applyBorder="1" applyAlignment="1">
      <alignment horizontal="center" vertical="center"/>
    </xf>
    <xf numFmtId="4" fontId="20" fillId="0" borderId="9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3" fontId="19" fillId="3" borderId="11" xfId="0" applyNumberFormat="1" applyFont="1" applyFill="1" applyBorder="1" applyAlignment="1">
      <alignment horizontal="center" vertical="center"/>
    </xf>
    <xf numFmtId="1" fontId="19" fillId="3" borderId="11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left" vertical="center"/>
    </xf>
    <xf numFmtId="4" fontId="20" fillId="0" borderId="16" xfId="0" applyNumberFormat="1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/>
    </xf>
    <xf numFmtId="3" fontId="23" fillId="0" borderId="18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23" fillId="0" borderId="14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164" fontId="15" fillId="0" borderId="17" xfId="0" applyNumberFormat="1" applyFont="1" applyFill="1" applyBorder="1" applyAlignment="1">
      <alignment horizontal="center"/>
    </xf>
    <xf numFmtId="4" fontId="23" fillId="0" borderId="18" xfId="0" applyNumberFormat="1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top"/>
    </xf>
    <xf numFmtId="167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4" fontId="25" fillId="0" borderId="0" xfId="1" applyNumberFormat="1" applyFill="1" applyBorder="1" applyAlignment="1"/>
    <xf numFmtId="3" fontId="25" fillId="0" borderId="0" xfId="1" applyNumberForma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Fill="1" applyAlignment="1"/>
    <xf numFmtId="1" fontId="8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Fill="1" applyAlignment="1" applyProtection="1">
      <alignment horizontal="center" textRotation="90"/>
      <protection locked="0"/>
    </xf>
    <xf numFmtId="4" fontId="8" fillId="0" borderId="0" xfId="0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left" textRotation="90"/>
    </xf>
    <xf numFmtId="4" fontId="26" fillId="0" borderId="0" xfId="0" applyNumberFormat="1" applyFont="1" applyFill="1" applyAlignment="1">
      <alignment horizontal="left" textRotation="90"/>
    </xf>
    <xf numFmtId="3" fontId="9" fillId="0" borderId="0" xfId="0" applyNumberFormat="1" applyFont="1" applyFill="1" applyAlignment="1"/>
    <xf numFmtId="3" fontId="8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0</xdr:row>
      <xdr:rowOff>0</xdr:rowOff>
    </xdr:from>
    <xdr:to>
      <xdr:col>10</xdr:col>
      <xdr:colOff>584200</xdr:colOff>
      <xdr:row>2</xdr:row>
      <xdr:rowOff>234950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470150" cy="711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82550</xdr:colOff>
      <xdr:row>7</xdr:row>
      <xdr:rowOff>57150</xdr:rowOff>
    </xdr:from>
    <xdr:to>
      <xdr:col>6</xdr:col>
      <xdr:colOff>139700</xdr:colOff>
      <xdr:row>18</xdr:row>
      <xdr:rowOff>76200</xdr:rowOff>
    </xdr:to>
    <xdr:pic>
      <xdr:nvPicPr>
        <xdr:cNvPr id="3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543050"/>
          <a:ext cx="1473200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82550</xdr:colOff>
      <xdr:row>7</xdr:row>
      <xdr:rowOff>95250</xdr:rowOff>
    </xdr:from>
    <xdr:to>
      <xdr:col>2</xdr:col>
      <xdr:colOff>260350</xdr:colOff>
      <xdr:row>17</xdr:row>
      <xdr:rowOff>139700</xdr:rowOff>
    </xdr:to>
    <xdr:pic>
      <xdr:nvPicPr>
        <xdr:cNvPr id="4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581150"/>
          <a:ext cx="1555750" cy="1758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0</xdr:row>
      <xdr:rowOff>0</xdr:rowOff>
    </xdr:from>
    <xdr:to>
      <xdr:col>11</xdr:col>
      <xdr:colOff>190500</xdr:colOff>
      <xdr:row>5</xdr:row>
      <xdr:rowOff>57150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3150" y="0"/>
          <a:ext cx="2476500" cy="692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lipovica.cz/c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D24" sqref="D24"/>
    </sheetView>
  </sheetViews>
  <sheetFormatPr defaultColWidth="9.54296875" defaultRowHeight="17.5" x14ac:dyDescent="0.35"/>
  <cols>
    <col min="1" max="4" width="9.54296875" style="3" customWidth="1"/>
    <col min="5" max="5" width="10.81640625" style="3" customWidth="1"/>
    <col min="6" max="8" width="9.54296875" style="3" customWidth="1"/>
    <col min="9" max="9" width="15.7265625" style="3" customWidth="1"/>
    <col min="10" max="10" width="8.453125" style="3" customWidth="1"/>
    <col min="11" max="13" width="1.54296875" style="3" customWidth="1"/>
    <col min="14" max="16384" width="9.54296875" style="3"/>
  </cols>
  <sheetData>
    <row r="1" spans="1:10" s="2" customFormat="1" ht="19.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0" ht="36" customHeight="1" x14ac:dyDescent="0.35"/>
    <row r="3" spans="1:10" s="5" customFormat="1" ht="1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5" customFormat="1" ht="1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s="5" customFormat="1" ht="15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5" customFormat="1" ht="1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1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</row>
    <row r="8" spans="1:10" s="5" customFormat="1" ht="15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s="5" customFormat="1" ht="15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s="5" customFormat="1" ht="15" x14ac:dyDescent="0.3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4"/>
    </row>
    <row r="11" spans="1:10" s="10" customFormat="1" ht="15" x14ac:dyDescent="0.3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7"/>
    </row>
    <row r="12" spans="1:10" s="10" customFormat="1" ht="15" x14ac:dyDescent="0.3">
      <c r="A12" s="11" t="s">
        <v>7</v>
      </c>
      <c r="B12" s="11"/>
      <c r="C12" s="11"/>
      <c r="D12" s="11"/>
      <c r="E12" s="11"/>
      <c r="F12" s="11"/>
      <c r="G12" s="11"/>
      <c r="H12" s="11"/>
      <c r="I12" s="11"/>
      <c r="J12" s="7"/>
    </row>
    <row r="13" spans="1:10" s="10" customFormat="1" ht="15" x14ac:dyDescent="0.3">
      <c r="A13" s="12"/>
      <c r="B13" s="13"/>
      <c r="C13" s="13"/>
      <c r="D13" s="13"/>
      <c r="E13" s="13"/>
      <c r="F13" s="13"/>
      <c r="G13" s="13"/>
      <c r="H13" s="13"/>
      <c r="I13" s="13"/>
      <c r="J13" s="7"/>
    </row>
    <row r="14" spans="1:10" s="5" customFormat="1" ht="15" x14ac:dyDescent="0.3">
      <c r="A14" s="14" t="s">
        <v>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s="5" customFormat="1" ht="15" x14ac:dyDescent="0.3">
      <c r="A15" s="4" t="s">
        <v>9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5" customFormat="1" ht="15" x14ac:dyDescent="0.3">
      <c r="A16" s="7" t="s">
        <v>10</v>
      </c>
      <c r="B16" s="4"/>
      <c r="C16" s="4"/>
      <c r="D16" s="4"/>
      <c r="E16" s="4"/>
      <c r="F16" s="4"/>
      <c r="G16" s="4"/>
      <c r="H16" s="15">
        <v>-0.04</v>
      </c>
      <c r="I16" s="4"/>
      <c r="J16" s="4"/>
    </row>
    <row r="17" spans="1:10" s="5" customFormat="1" ht="15" x14ac:dyDescent="0.3">
      <c r="A17" s="4"/>
      <c r="B17" s="4" t="s">
        <v>11</v>
      </c>
      <c r="C17" s="4"/>
      <c r="D17" s="4"/>
      <c r="E17" s="4"/>
      <c r="F17" s="4"/>
      <c r="G17" s="4"/>
      <c r="H17" s="15">
        <v>-0.1</v>
      </c>
      <c r="I17" s="4"/>
      <c r="J17" s="4"/>
    </row>
    <row r="18" spans="1:10" s="5" customFormat="1" ht="1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5" customFormat="1" ht="1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5" customFormat="1" ht="15" x14ac:dyDescent="0.3">
      <c r="A20" s="14" t="s">
        <v>12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s="5" customFormat="1" ht="1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5" customFormat="1" ht="15" x14ac:dyDescent="0.3">
      <c r="A22" s="6" t="s">
        <v>13</v>
      </c>
      <c r="B22" s="6"/>
      <c r="C22" s="6"/>
      <c r="D22" s="6"/>
      <c r="E22" s="7"/>
      <c r="F22" s="4"/>
      <c r="G22" s="4"/>
      <c r="H22" s="4"/>
      <c r="I22" s="4"/>
      <c r="J22" s="4"/>
    </row>
    <row r="23" spans="1:10" s="5" customFormat="1" ht="15" x14ac:dyDescent="0.3">
      <c r="A23" s="7" t="s">
        <v>14</v>
      </c>
      <c r="B23" s="6"/>
      <c r="C23" s="6"/>
      <c r="D23" s="6"/>
      <c r="E23" s="7"/>
      <c r="F23" s="4"/>
      <c r="G23" s="4"/>
      <c r="H23" s="4"/>
      <c r="I23" s="4"/>
      <c r="J23" s="4"/>
    </row>
    <row r="24" spans="1:10" s="5" customFormat="1" ht="15" x14ac:dyDescent="0.3">
      <c r="A24" s="7" t="s">
        <v>15</v>
      </c>
      <c r="B24" s="7"/>
      <c r="C24" s="7"/>
      <c r="D24" s="7"/>
      <c r="E24" s="7"/>
      <c r="F24" s="4"/>
      <c r="G24" s="4"/>
      <c r="H24" s="4"/>
      <c r="I24" s="4"/>
      <c r="J24" s="4"/>
    </row>
    <row r="25" spans="1:10" s="5" customFormat="1" ht="15" x14ac:dyDescent="0.3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s="5" customFormat="1" ht="15" x14ac:dyDescent="0.3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s="5" customFormat="1" ht="1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s="5" customFormat="1" ht="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s="5" customFormat="1" ht="1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s="5" customFormat="1" ht="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s="5" customFormat="1" ht="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s="5" customFormat="1" ht="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s="5" customFormat="1" ht="1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s="5" customFormat="1" ht="1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s="5" customFormat="1" ht="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5" customFormat="1" ht="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s="5" customFormat="1" ht="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s="5" customFormat="1" ht="1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s="5" customFormat="1" ht="1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s="5" customFormat="1" ht="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s="5" customFormat="1" ht="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s="5" customFormat="1" ht="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s="5" customFormat="1" ht="1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s="5" customFormat="1" ht="1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s="5" customFormat="1" ht="1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s="5" customFormat="1" ht="1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s="5" customFormat="1" ht="1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s="5" customFormat="1" ht="1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5" customFormat="1" ht="1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5" customFormat="1" ht="1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5" customFormat="1" ht="1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s="5" customFormat="1" ht="1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5" customFormat="1" ht="1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5" customFormat="1" ht="1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s="5" customFormat="1" ht="1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5" customFormat="1" ht="1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s="5" customFormat="1" ht="1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s="5" customFormat="1" ht="1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5" customFormat="1" ht="1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s="5" customFormat="1" ht="1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5">
      <c r="A107" s="4"/>
      <c r="B107" s="4"/>
      <c r="C107" s="4"/>
      <c r="D107" s="4"/>
      <c r="E107" s="4"/>
      <c r="F107" s="4"/>
      <c r="G107" s="4"/>
      <c r="H107" s="4"/>
      <c r="I107" s="4"/>
    </row>
  </sheetData>
  <mergeCells count="4">
    <mergeCell ref="A1:H1"/>
    <mergeCell ref="A10:I10"/>
    <mergeCell ref="A11:I11"/>
    <mergeCell ref="A12:I12"/>
  </mergeCells>
  <pageMargins left="0.19652777777777777" right="0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0"/>
  <sheetViews>
    <sheetView showGridLines="0" topLeftCell="A27" zoomScaleNormal="100" workbookViewId="0">
      <selection activeCell="U31" sqref="U31"/>
    </sheetView>
  </sheetViews>
  <sheetFormatPr defaultColWidth="9.1796875" defaultRowHeight="10" x14ac:dyDescent="0.2"/>
  <cols>
    <col min="1" max="1" width="14.26953125" style="18" customWidth="1"/>
    <col min="2" max="2" width="5.453125" style="17" customWidth="1"/>
    <col min="3" max="3" width="5.54296875" style="17" customWidth="1"/>
    <col min="4" max="4" width="5.81640625" style="17" customWidth="1"/>
    <col min="5" max="5" width="6.453125" style="17" customWidth="1"/>
    <col min="6" max="6" width="8" style="17" customWidth="1"/>
    <col min="7" max="7" width="6.1796875" style="17" customWidth="1"/>
    <col min="8" max="8" width="8" style="17" customWidth="1"/>
    <col min="9" max="10" width="6" style="17" customWidth="1"/>
    <col min="11" max="11" width="8.54296875" style="17" customWidth="1"/>
    <col min="12" max="40" width="5.1796875" style="17" customWidth="1"/>
    <col min="41" max="16384" width="9.1796875" style="17"/>
  </cols>
  <sheetData>
    <row r="2" spans="1:6" ht="27.75" customHeight="1" x14ac:dyDescent="0.35">
      <c r="A2" s="16" t="s">
        <v>18</v>
      </c>
      <c r="B2" s="16"/>
      <c r="C2" s="16"/>
      <c r="D2" s="16"/>
    </row>
    <row r="3" spans="1:6" ht="19.5" customHeight="1" x14ac:dyDescent="0.2"/>
    <row r="4" spans="1:6" ht="19.5" customHeight="1" x14ac:dyDescent="0.2">
      <c r="A4" s="19" t="s">
        <v>19</v>
      </c>
    </row>
    <row r="5" spans="1:6" ht="13.5" customHeight="1" x14ac:dyDescent="0.2">
      <c r="A5" s="20" t="s">
        <v>20</v>
      </c>
    </row>
    <row r="6" spans="1:6" ht="13.5" customHeight="1" x14ac:dyDescent="0.2">
      <c r="A6" s="20" t="s">
        <v>21</v>
      </c>
      <c r="B6" s="21" t="s">
        <v>22</v>
      </c>
    </row>
    <row r="7" spans="1:6" ht="13.5" customHeight="1" x14ac:dyDescent="0.2">
      <c r="A7" s="17"/>
      <c r="B7" s="21" t="s">
        <v>23</v>
      </c>
    </row>
    <row r="8" spans="1:6" ht="13.5" customHeight="1" x14ac:dyDescent="0.2">
      <c r="A8" s="20"/>
    </row>
    <row r="9" spans="1:6" ht="13.5" customHeight="1" x14ac:dyDescent="0.2">
      <c r="A9" s="20"/>
      <c r="F9" s="22"/>
    </row>
    <row r="10" spans="1:6" ht="13.5" customHeight="1" x14ac:dyDescent="0.2">
      <c r="A10" s="20"/>
      <c r="F10" s="23"/>
    </row>
    <row r="11" spans="1:6" ht="13.5" customHeight="1" x14ac:dyDescent="0.2">
      <c r="A11" s="20"/>
      <c r="F11" s="23"/>
    </row>
    <row r="12" spans="1:6" ht="13.5" customHeight="1" x14ac:dyDescent="0.2">
      <c r="A12" s="20"/>
      <c r="F12" s="23"/>
    </row>
    <row r="13" spans="1:6" ht="13.5" customHeight="1" x14ac:dyDescent="0.2">
      <c r="A13" s="20"/>
      <c r="F13" s="24"/>
    </row>
    <row r="14" spans="1:6" ht="13.5" customHeight="1" x14ac:dyDescent="0.2">
      <c r="A14" s="20"/>
      <c r="F14" s="23"/>
    </row>
    <row r="15" spans="1:6" ht="13.5" customHeight="1" x14ac:dyDescent="0.2">
      <c r="A15" s="20"/>
      <c r="F15" s="25"/>
    </row>
    <row r="16" spans="1:6" ht="13.5" customHeight="1" x14ac:dyDescent="0.2">
      <c r="A16" s="20"/>
      <c r="F16" s="23"/>
    </row>
    <row r="17" spans="1:30" ht="13.5" customHeight="1" x14ac:dyDescent="0.2">
      <c r="A17" s="20"/>
    </row>
    <row r="18" spans="1:30" ht="13.5" customHeight="1" x14ac:dyDescent="0.2">
      <c r="A18" s="20"/>
      <c r="F18" s="23"/>
    </row>
    <row r="19" spans="1:30" ht="23.25" customHeight="1" x14ac:dyDescent="0.2">
      <c r="A19" s="17"/>
      <c r="I19" s="18"/>
      <c r="K19" s="26"/>
      <c r="L19" s="27"/>
      <c r="M19" s="27"/>
      <c r="N19" s="27"/>
      <c r="O19" s="27"/>
      <c r="P19" s="27"/>
      <c r="Q19" s="27"/>
      <c r="R19" s="27"/>
      <c r="S19" s="28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30" s="34" customFormat="1" ht="15" customHeight="1" x14ac:dyDescent="0.25">
      <c r="A20" s="29" t="s">
        <v>24</v>
      </c>
      <c r="B20" s="30"/>
      <c r="C20" s="30"/>
      <c r="D20" s="30"/>
      <c r="E20" s="30"/>
      <c r="F20" s="31"/>
      <c r="G20" s="31"/>
      <c r="H20" s="31"/>
      <c r="I20" s="32" t="s">
        <v>25</v>
      </c>
      <c r="J20" s="32" t="s">
        <v>26</v>
      </c>
      <c r="K20" s="31"/>
      <c r="L20" s="26"/>
      <c r="M20" s="33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s="34" customFormat="1" ht="4.5" customHeight="1" x14ac:dyDescent="0.25">
      <c r="A21" s="35"/>
      <c r="B21" s="36"/>
      <c r="C21" s="36"/>
      <c r="D21" s="36"/>
      <c r="E21" s="36"/>
      <c r="F21" s="31"/>
      <c r="G21" s="31"/>
      <c r="H21" s="31"/>
      <c r="I21" s="32"/>
      <c r="J21" s="32"/>
      <c r="K21" s="31"/>
      <c r="L21" s="26"/>
      <c r="M21" s="33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4.25" customHeight="1" x14ac:dyDescent="0.2">
      <c r="A22" s="37" t="s">
        <v>27</v>
      </c>
      <c r="B22" s="38" t="s">
        <v>28</v>
      </c>
      <c r="C22" s="39" t="s">
        <v>29</v>
      </c>
      <c r="D22" s="38" t="s">
        <v>30</v>
      </c>
      <c r="E22" s="40" t="s">
        <v>31</v>
      </c>
      <c r="F22" s="38" t="s">
        <v>32</v>
      </c>
      <c r="G22" s="38" t="s">
        <v>33</v>
      </c>
      <c r="H22" s="38" t="s">
        <v>34</v>
      </c>
      <c r="I22" s="41" t="s">
        <v>35</v>
      </c>
      <c r="J22" s="41" t="s">
        <v>35</v>
      </c>
      <c r="K22" s="42"/>
    </row>
    <row r="23" spans="1:30" ht="14.25" customHeight="1" x14ac:dyDescent="0.2">
      <c r="A23" s="37"/>
      <c r="B23" s="43" t="s">
        <v>36</v>
      </c>
      <c r="C23" s="44" t="s">
        <v>37</v>
      </c>
      <c r="D23" s="45" t="s">
        <v>38</v>
      </c>
      <c r="E23" s="45" t="s">
        <v>39</v>
      </c>
      <c r="F23" s="45" t="s">
        <v>40</v>
      </c>
      <c r="G23" s="45" t="s">
        <v>41</v>
      </c>
      <c r="H23" s="45" t="s">
        <v>42</v>
      </c>
      <c r="I23" s="46" t="s">
        <v>43</v>
      </c>
      <c r="J23" s="46" t="s">
        <v>43</v>
      </c>
      <c r="K23" s="47" t="s">
        <v>44</v>
      </c>
    </row>
    <row r="24" spans="1:30" ht="14.25" customHeight="1" x14ac:dyDescent="0.25">
      <c r="A24" s="37"/>
      <c r="B24" s="48" t="s">
        <v>45</v>
      </c>
      <c r="C24" s="49" t="s">
        <v>45</v>
      </c>
      <c r="D24" s="50" t="s">
        <v>45</v>
      </c>
      <c r="E24" s="50" t="s">
        <v>45</v>
      </c>
      <c r="F24" s="50" t="s">
        <v>46</v>
      </c>
      <c r="G24" s="50" t="s">
        <v>47</v>
      </c>
      <c r="H24" s="50" t="s">
        <v>48</v>
      </c>
      <c r="I24" s="51" t="s">
        <v>49</v>
      </c>
      <c r="J24" s="51" t="s">
        <v>49</v>
      </c>
      <c r="K24" s="52" t="s">
        <v>36</v>
      </c>
    </row>
    <row r="25" spans="1:30" ht="14.25" customHeight="1" x14ac:dyDescent="0.2">
      <c r="A25" s="53" t="s">
        <v>50</v>
      </c>
      <c r="B25" s="54" t="s">
        <v>51</v>
      </c>
      <c r="C25" s="55"/>
      <c r="D25" s="55"/>
      <c r="E25" s="55"/>
      <c r="F25" s="56"/>
      <c r="G25" s="56"/>
      <c r="H25" s="56"/>
      <c r="I25" s="57"/>
      <c r="J25" s="57"/>
      <c r="K25" s="58"/>
    </row>
    <row r="26" spans="1:30" ht="15.75" customHeight="1" x14ac:dyDescent="0.2">
      <c r="A26" s="59" t="s">
        <v>52</v>
      </c>
      <c r="B26" s="60">
        <v>600</v>
      </c>
      <c r="C26" s="61">
        <v>680</v>
      </c>
      <c r="D26" s="60">
        <v>80</v>
      </c>
      <c r="E26" s="60">
        <v>95</v>
      </c>
      <c r="F26" s="62">
        <v>1.9</v>
      </c>
      <c r="G26" s="62">
        <v>0.4</v>
      </c>
      <c r="H26" s="62">
        <v>0.61</v>
      </c>
      <c r="I26" s="63">
        <v>185</v>
      </c>
      <c r="J26" s="63">
        <v>145</v>
      </c>
      <c r="K26" s="64">
        <v>1.3315999999999999</v>
      </c>
    </row>
    <row r="27" spans="1:30" ht="15.75" customHeight="1" x14ac:dyDescent="0.2">
      <c r="A27" s="53" t="s">
        <v>53</v>
      </c>
      <c r="B27" s="55">
        <v>500</v>
      </c>
      <c r="C27" s="65">
        <v>578</v>
      </c>
      <c r="D27" s="55">
        <v>80</v>
      </c>
      <c r="E27" s="55">
        <v>95</v>
      </c>
      <c r="F27" s="66">
        <v>1.69</v>
      </c>
      <c r="G27" s="66">
        <v>0.35</v>
      </c>
      <c r="H27" s="66">
        <v>0.51</v>
      </c>
      <c r="I27" s="67">
        <v>163</v>
      </c>
      <c r="J27" s="67">
        <v>128</v>
      </c>
      <c r="K27" s="58">
        <v>1.3193999999999999</v>
      </c>
    </row>
    <row r="28" spans="1:30" ht="15.75" customHeight="1" x14ac:dyDescent="0.2">
      <c r="A28" s="68" t="s">
        <v>54</v>
      </c>
      <c r="B28" s="69">
        <v>350</v>
      </c>
      <c r="C28" s="70">
        <v>430</v>
      </c>
      <c r="D28" s="69">
        <v>80</v>
      </c>
      <c r="E28" s="69">
        <v>95</v>
      </c>
      <c r="F28" s="71">
        <v>1.2</v>
      </c>
      <c r="G28" s="71">
        <v>0.3</v>
      </c>
      <c r="H28" s="71">
        <v>0.4</v>
      </c>
      <c r="I28" s="72">
        <v>114</v>
      </c>
      <c r="J28" s="72">
        <v>90</v>
      </c>
      <c r="K28" s="73">
        <v>1.3083</v>
      </c>
    </row>
    <row r="29" spans="1:30" ht="15.75" customHeight="1" x14ac:dyDescent="0.2">
      <c r="A29" s="59" t="s">
        <v>55</v>
      </c>
      <c r="B29" s="60">
        <v>700</v>
      </c>
      <c r="C29" s="60">
        <v>779</v>
      </c>
      <c r="D29" s="60">
        <v>80</v>
      </c>
      <c r="E29" s="60">
        <v>80</v>
      </c>
      <c r="F29" s="74">
        <v>1.8</v>
      </c>
      <c r="G29" s="74">
        <v>0.45</v>
      </c>
      <c r="H29" s="74">
        <v>0.57999999999999996</v>
      </c>
      <c r="I29" s="75">
        <v>190</v>
      </c>
      <c r="J29" s="75">
        <v>149</v>
      </c>
      <c r="K29" s="64">
        <v>1.3212999999999999</v>
      </c>
    </row>
    <row r="30" spans="1:30" ht="15.75" customHeight="1" x14ac:dyDescent="0.2">
      <c r="A30" s="53" t="s">
        <v>56</v>
      </c>
      <c r="B30" s="55">
        <v>600</v>
      </c>
      <c r="C30" s="55">
        <v>679</v>
      </c>
      <c r="D30" s="55">
        <v>80</v>
      </c>
      <c r="E30" s="55">
        <v>80</v>
      </c>
      <c r="F30" s="56">
        <v>1.55</v>
      </c>
      <c r="G30" s="56">
        <v>0.38</v>
      </c>
      <c r="H30" s="56">
        <v>0.48</v>
      </c>
      <c r="I30" s="57">
        <v>168</v>
      </c>
      <c r="J30" s="57">
        <v>132</v>
      </c>
      <c r="K30" s="58">
        <v>1.3085</v>
      </c>
    </row>
    <row r="31" spans="1:30" ht="15.75" customHeight="1" x14ac:dyDescent="0.2">
      <c r="A31" s="53" t="s">
        <v>57</v>
      </c>
      <c r="B31" s="55">
        <v>500</v>
      </c>
      <c r="C31" s="55">
        <v>579</v>
      </c>
      <c r="D31" s="55">
        <v>80</v>
      </c>
      <c r="E31" s="55">
        <v>80</v>
      </c>
      <c r="F31" s="56">
        <v>1.25</v>
      </c>
      <c r="G31" s="56">
        <v>0.4</v>
      </c>
      <c r="H31" s="56">
        <v>0.44</v>
      </c>
      <c r="I31" s="57">
        <v>147</v>
      </c>
      <c r="J31" s="57">
        <v>116</v>
      </c>
      <c r="K31" s="58">
        <v>1.2994000000000001</v>
      </c>
    </row>
    <row r="32" spans="1:30" ht="15.75" customHeight="1" x14ac:dyDescent="0.2">
      <c r="A32" s="53" t="s">
        <v>58</v>
      </c>
      <c r="B32" s="55">
        <v>350</v>
      </c>
      <c r="C32" s="55">
        <v>429</v>
      </c>
      <c r="D32" s="55">
        <v>80</v>
      </c>
      <c r="E32" s="55">
        <v>80</v>
      </c>
      <c r="F32" s="56">
        <v>1.02</v>
      </c>
      <c r="G32" s="56">
        <v>0.28000000000000003</v>
      </c>
      <c r="H32" s="56">
        <v>0.35</v>
      </c>
      <c r="I32" s="57">
        <v>111</v>
      </c>
      <c r="J32" s="57">
        <v>87.6</v>
      </c>
      <c r="K32" s="58">
        <v>1.2903</v>
      </c>
    </row>
    <row r="33" spans="1:11" ht="15.75" customHeight="1" x14ac:dyDescent="0.2">
      <c r="A33" s="76" t="s">
        <v>59</v>
      </c>
      <c r="B33" s="77">
        <v>200</v>
      </c>
      <c r="C33" s="77">
        <v>297</v>
      </c>
      <c r="D33" s="77">
        <v>60</v>
      </c>
      <c r="E33" s="77">
        <v>160</v>
      </c>
      <c r="F33" s="78">
        <v>1.2</v>
      </c>
      <c r="G33" s="78">
        <v>0.48</v>
      </c>
      <c r="H33" s="78">
        <v>0.25</v>
      </c>
      <c r="I33" s="79">
        <v>90</v>
      </c>
      <c r="J33" s="79">
        <v>70</v>
      </c>
      <c r="K33" s="80">
        <v>1.2201</v>
      </c>
    </row>
    <row r="34" spans="1:11" ht="15.75" customHeight="1" x14ac:dyDescent="0.2">
      <c r="A34" s="53" t="s">
        <v>60</v>
      </c>
      <c r="B34" s="65">
        <v>2000</v>
      </c>
      <c r="C34" s="65">
        <v>2066</v>
      </c>
      <c r="D34" s="55">
        <v>80</v>
      </c>
      <c r="E34" s="55">
        <v>90</v>
      </c>
      <c r="F34" s="56">
        <v>3.8</v>
      </c>
      <c r="G34" s="56">
        <v>0.86</v>
      </c>
      <c r="H34" s="56"/>
      <c r="I34" s="57">
        <v>417</v>
      </c>
      <c r="J34" s="57">
        <v>324</v>
      </c>
      <c r="K34" s="58">
        <v>1.3905000000000001</v>
      </c>
    </row>
    <row r="35" spans="1:11" ht="15.75" customHeight="1" x14ac:dyDescent="0.2">
      <c r="A35" s="53" t="s">
        <v>61</v>
      </c>
      <c r="B35" s="65">
        <v>1800</v>
      </c>
      <c r="C35" s="65">
        <v>1866</v>
      </c>
      <c r="D35" s="55">
        <v>80</v>
      </c>
      <c r="E35" s="55">
        <v>90</v>
      </c>
      <c r="F35" s="56">
        <v>3.4</v>
      </c>
      <c r="G35" s="56">
        <v>0.78</v>
      </c>
      <c r="H35" s="56"/>
      <c r="I35" s="57">
        <v>384</v>
      </c>
      <c r="J35" s="57">
        <v>300</v>
      </c>
      <c r="K35" s="58">
        <v>1.357</v>
      </c>
    </row>
    <row r="36" spans="1:11" ht="15.75" customHeight="1" x14ac:dyDescent="0.2">
      <c r="A36" s="53" t="s">
        <v>62</v>
      </c>
      <c r="B36" s="65">
        <v>1600</v>
      </c>
      <c r="C36" s="65">
        <v>1666</v>
      </c>
      <c r="D36" s="55">
        <v>80</v>
      </c>
      <c r="E36" s="55">
        <v>90</v>
      </c>
      <c r="F36" s="56">
        <v>3</v>
      </c>
      <c r="G36" s="56">
        <v>0.7</v>
      </c>
      <c r="H36" s="56"/>
      <c r="I36" s="57">
        <v>354</v>
      </c>
      <c r="J36" s="57">
        <v>275</v>
      </c>
      <c r="K36" s="58">
        <v>1.3843000000000001</v>
      </c>
    </row>
    <row r="37" spans="1:11" ht="15.75" customHeight="1" x14ac:dyDescent="0.2">
      <c r="A37" s="53" t="s">
        <v>63</v>
      </c>
      <c r="B37" s="65">
        <v>1400</v>
      </c>
      <c r="C37" s="65">
        <v>1466</v>
      </c>
      <c r="D37" s="55">
        <v>80</v>
      </c>
      <c r="E37" s="55">
        <v>90</v>
      </c>
      <c r="F37" s="56">
        <v>2.8</v>
      </c>
      <c r="G37" s="56">
        <v>0.62</v>
      </c>
      <c r="H37" s="56"/>
      <c r="I37" s="57">
        <v>320</v>
      </c>
      <c r="J37" s="57">
        <v>250</v>
      </c>
      <c r="K37" s="58">
        <v>1.36</v>
      </c>
    </row>
    <row r="38" spans="1:11" ht="15.75" customHeight="1" x14ac:dyDescent="0.2">
      <c r="A38" s="53" t="s">
        <v>64</v>
      </c>
      <c r="B38" s="65">
        <v>1200</v>
      </c>
      <c r="C38" s="65">
        <v>1266</v>
      </c>
      <c r="D38" s="55">
        <v>80</v>
      </c>
      <c r="E38" s="55">
        <v>90</v>
      </c>
      <c r="F38" s="56">
        <v>2.6</v>
      </c>
      <c r="G38" s="56">
        <v>0.55000000000000004</v>
      </c>
      <c r="H38" s="56"/>
      <c r="I38" s="57">
        <v>286</v>
      </c>
      <c r="J38" s="57">
        <v>223</v>
      </c>
      <c r="K38" s="58">
        <v>1.361</v>
      </c>
    </row>
    <row r="39" spans="1:11" ht="15.75" customHeight="1" x14ac:dyDescent="0.2">
      <c r="A39" s="53" t="s">
        <v>65</v>
      </c>
      <c r="B39" s="65">
        <v>1000</v>
      </c>
      <c r="C39" s="65">
        <v>1066</v>
      </c>
      <c r="D39" s="55">
        <v>80</v>
      </c>
      <c r="E39" s="55">
        <v>90</v>
      </c>
      <c r="F39" s="56">
        <v>2.2000000000000002</v>
      </c>
      <c r="G39" s="56">
        <v>0.47</v>
      </c>
      <c r="H39" s="56"/>
      <c r="I39" s="57">
        <v>250</v>
      </c>
      <c r="J39" s="57">
        <v>195</v>
      </c>
      <c r="K39" s="58">
        <v>1.363</v>
      </c>
    </row>
    <row r="40" spans="1:11" ht="15.75" customHeight="1" x14ac:dyDescent="0.2">
      <c r="A40" s="53" t="s">
        <v>66</v>
      </c>
      <c r="B40" s="65">
        <v>900</v>
      </c>
      <c r="C40" s="65">
        <v>966</v>
      </c>
      <c r="D40" s="55">
        <v>80</v>
      </c>
      <c r="E40" s="55">
        <v>90</v>
      </c>
      <c r="F40" s="56">
        <v>1.96</v>
      </c>
      <c r="G40" s="56">
        <v>0.43</v>
      </c>
      <c r="H40" s="56"/>
      <c r="I40" s="57">
        <v>233</v>
      </c>
      <c r="J40" s="57">
        <v>182</v>
      </c>
      <c r="K40" s="58">
        <v>1.3605</v>
      </c>
    </row>
    <row r="41" spans="1:11" x14ac:dyDescent="0.2">
      <c r="A41" s="81"/>
      <c r="B41" s="82"/>
      <c r="C41" s="82"/>
      <c r="D41" s="82"/>
      <c r="E41" s="82"/>
      <c r="F41" s="83"/>
      <c r="G41" s="83"/>
      <c r="H41" s="83"/>
      <c r="I41" s="84"/>
      <c r="J41" s="85"/>
    </row>
    <row r="42" spans="1:11" ht="14.25" customHeight="1" x14ac:dyDescent="0.2">
      <c r="A42" s="86" t="s">
        <v>67</v>
      </c>
      <c r="B42" s="87" t="s">
        <v>68</v>
      </c>
      <c r="C42" s="82"/>
      <c r="E42" s="82"/>
      <c r="F42" s="83"/>
      <c r="G42" s="83"/>
      <c r="H42" s="83"/>
      <c r="I42" s="84"/>
      <c r="J42" s="85"/>
    </row>
    <row r="43" spans="1:11" ht="14.25" customHeight="1" x14ac:dyDescent="0.2">
      <c r="A43" s="86" t="s">
        <v>69</v>
      </c>
      <c r="B43" s="87" t="s">
        <v>70</v>
      </c>
      <c r="C43" s="82"/>
      <c r="E43" s="82"/>
      <c r="F43" s="83"/>
      <c r="G43" s="83"/>
      <c r="H43" s="83"/>
      <c r="I43" s="84"/>
      <c r="J43" s="85"/>
    </row>
    <row r="44" spans="1:11" ht="6.75" customHeight="1" x14ac:dyDescent="0.2">
      <c r="A44" s="81"/>
      <c r="B44" s="82"/>
      <c r="C44" s="82"/>
      <c r="D44" s="82"/>
      <c r="E44" s="82"/>
      <c r="F44" s="83"/>
      <c r="G44" s="83"/>
      <c r="H44" s="83"/>
      <c r="I44" s="84"/>
      <c r="J44" s="85"/>
    </row>
    <row r="45" spans="1:11" ht="13.5" customHeight="1" x14ac:dyDescent="0.2">
      <c r="A45" s="88" t="s">
        <v>71</v>
      </c>
      <c r="B45" s="89"/>
      <c r="C45" s="90"/>
      <c r="D45" s="90"/>
      <c r="E45" s="90"/>
      <c r="F45" s="91" t="s">
        <v>72</v>
      </c>
      <c r="G45" s="90"/>
      <c r="H45" s="90"/>
      <c r="I45" s="90"/>
      <c r="J45" s="92"/>
      <c r="K45" s="93"/>
    </row>
    <row r="46" spans="1:11" ht="13.5" customHeight="1" x14ac:dyDescent="0.2">
      <c r="A46" s="88" t="s">
        <v>73</v>
      </c>
      <c r="B46" s="89"/>
      <c r="C46" s="90"/>
      <c r="D46" s="90"/>
      <c r="E46" s="90"/>
      <c r="F46" s="91" t="s">
        <v>74</v>
      </c>
      <c r="G46" s="90"/>
      <c r="H46" s="90"/>
      <c r="I46" s="90"/>
      <c r="J46" s="92"/>
      <c r="K46" s="93"/>
    </row>
    <row r="47" spans="1:11" ht="13.5" customHeight="1" x14ac:dyDescent="0.2">
      <c r="A47" s="94" t="s">
        <v>75</v>
      </c>
      <c r="B47" s="91"/>
      <c r="C47" s="90"/>
      <c r="D47" s="90"/>
      <c r="E47" s="90"/>
      <c r="F47" s="95">
        <v>1.5</v>
      </c>
      <c r="G47" s="90"/>
      <c r="H47" s="90"/>
      <c r="I47" s="90"/>
      <c r="J47" s="96"/>
      <c r="K47" s="97"/>
    </row>
    <row r="48" spans="1:11" ht="13.5" customHeight="1" x14ac:dyDescent="0.2">
      <c r="A48" s="94" t="s">
        <v>76</v>
      </c>
      <c r="B48" s="91"/>
      <c r="C48" s="90"/>
      <c r="D48" s="90"/>
      <c r="E48" s="90"/>
      <c r="F48" s="91" t="s">
        <v>77</v>
      </c>
      <c r="G48" s="90"/>
      <c r="H48" s="90"/>
      <c r="I48" s="90"/>
      <c r="J48" s="92"/>
      <c r="K48" s="93"/>
    </row>
    <row r="49" spans="1:11" ht="13.5" customHeight="1" x14ac:dyDescent="0.2">
      <c r="A49" s="94" t="s">
        <v>78</v>
      </c>
      <c r="B49" s="89"/>
      <c r="C49" s="90"/>
      <c r="D49" s="90"/>
      <c r="E49" s="90"/>
      <c r="F49" s="91" t="s">
        <v>79</v>
      </c>
      <c r="G49" s="90"/>
      <c r="H49" s="90"/>
      <c r="I49" s="90"/>
      <c r="J49" s="92"/>
      <c r="K49" s="93"/>
    </row>
    <row r="50" spans="1:11" ht="9.75" customHeight="1" x14ac:dyDescent="0.2">
      <c r="A50" s="98"/>
      <c r="B50" s="98"/>
      <c r="C50" s="99"/>
      <c r="D50" s="99"/>
      <c r="E50" s="99"/>
      <c r="F50" s="99"/>
      <c r="G50" s="99"/>
      <c r="H50" s="99"/>
      <c r="I50" s="99"/>
      <c r="J50" s="100"/>
      <c r="K50" s="18"/>
    </row>
  </sheetData>
  <mergeCells count="3">
    <mergeCell ref="A2:D2"/>
    <mergeCell ref="A20:E20"/>
    <mergeCell ref="A22:A24"/>
  </mergeCells>
  <printOptions horizontalCentered="1"/>
  <pageMargins left="0.98425196850393704" right="0.78740157480314965" top="0.78740157480314965" bottom="0.59055118110236227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I41"/>
  <sheetViews>
    <sheetView workbookViewId="0">
      <selection activeCell="B43" sqref="B43"/>
    </sheetView>
  </sheetViews>
  <sheetFormatPr defaultColWidth="9.1796875" defaultRowHeight="10" x14ac:dyDescent="0.2"/>
  <cols>
    <col min="1" max="1" width="9" style="102" customWidth="1"/>
    <col min="2" max="2" width="6.81640625" style="182" customWidth="1"/>
    <col min="3" max="3" width="5.453125" style="173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54296875" style="102" customWidth="1"/>
    <col min="10" max="10" width="8.26953125" style="102" customWidth="1"/>
    <col min="11" max="11" width="10.26953125" style="102" customWidth="1"/>
    <col min="12" max="12" width="5.26953125" style="102" customWidth="1"/>
    <col min="13" max="13" width="4.54296875" style="102" customWidth="1"/>
    <col min="14" max="14" width="8.7265625" style="102" hidden="1" customWidth="1"/>
    <col min="15" max="15" width="5.26953125" style="102" hidden="1" customWidth="1"/>
    <col min="16" max="59" width="5.26953125" style="102" customWidth="1"/>
    <col min="60" max="16384" width="9.1796875" style="102"/>
  </cols>
  <sheetData>
    <row r="6" spans="2:15" ht="30.75" customHeight="1" x14ac:dyDescent="0.45">
      <c r="B6" s="101" t="s">
        <v>80</v>
      </c>
      <c r="C6" s="102"/>
    </row>
    <row r="7" spans="2:15" ht="12.75" customHeight="1" x14ac:dyDescent="0.2">
      <c r="B7" s="102"/>
      <c r="C7" s="102"/>
    </row>
    <row r="8" spans="2:15" s="103" customFormat="1" ht="12.75" customHeight="1" x14ac:dyDescent="0.2">
      <c r="J8" s="104" t="s">
        <v>81</v>
      </c>
      <c r="K8" s="105" t="s">
        <v>82</v>
      </c>
    </row>
    <row r="9" spans="2:15" s="103" customFormat="1" ht="12.75" customHeight="1" x14ac:dyDescent="0.25">
      <c r="C9" s="106"/>
      <c r="E9" s="107"/>
      <c r="J9" s="108" t="s">
        <v>83</v>
      </c>
      <c r="K9" s="109" t="s">
        <v>84</v>
      </c>
    </row>
    <row r="10" spans="2:15" s="103" customFormat="1" ht="12.75" customHeight="1" x14ac:dyDescent="0.25">
      <c r="C10" s="106"/>
      <c r="E10" s="107"/>
      <c r="F10" s="110"/>
      <c r="G10" s="111"/>
      <c r="H10" s="112" t="s">
        <v>85</v>
      </c>
      <c r="I10" s="113" t="s">
        <v>86</v>
      </c>
      <c r="J10" s="114">
        <v>75</v>
      </c>
      <c r="K10" s="115">
        <v>45</v>
      </c>
    </row>
    <row r="11" spans="2:15" s="103" customFormat="1" ht="12.75" customHeight="1" x14ac:dyDescent="0.25">
      <c r="C11" s="106"/>
      <c r="E11" s="107"/>
      <c r="F11" s="116"/>
      <c r="G11" s="117"/>
      <c r="H11" s="118" t="s">
        <v>87</v>
      </c>
      <c r="I11" s="119" t="s">
        <v>88</v>
      </c>
      <c r="J11" s="120">
        <v>65</v>
      </c>
      <c r="K11" s="121">
        <v>35</v>
      </c>
    </row>
    <row r="12" spans="2:15" s="103" customFormat="1" ht="12.75" customHeight="1" x14ac:dyDescent="0.25">
      <c r="C12" s="106"/>
      <c r="E12" s="107"/>
      <c r="F12" s="116"/>
      <c r="G12" s="117"/>
      <c r="H12" s="118" t="s">
        <v>89</v>
      </c>
      <c r="I12" s="119" t="s">
        <v>90</v>
      </c>
      <c r="J12" s="120">
        <v>20</v>
      </c>
      <c r="K12" s="122">
        <v>20</v>
      </c>
    </row>
    <row r="13" spans="2:15" s="103" customFormat="1" ht="12.75" customHeight="1" x14ac:dyDescent="0.25">
      <c r="B13" s="123" t="s">
        <v>91</v>
      </c>
      <c r="C13" s="106"/>
      <c r="E13" s="107"/>
      <c r="F13" s="124"/>
      <c r="G13" s="125"/>
      <c r="H13" s="126" t="s">
        <v>92</v>
      </c>
      <c r="I13" s="127" t="s">
        <v>93</v>
      </c>
      <c r="J13" s="128">
        <v>50</v>
      </c>
      <c r="K13" s="129">
        <f>((K10+K11)/2)-K12</f>
        <v>20</v>
      </c>
    </row>
    <row r="14" spans="2:15" s="103" customFormat="1" ht="7.5" customHeight="1" x14ac:dyDescent="0.25">
      <c r="B14" s="123"/>
      <c r="C14" s="106"/>
      <c r="E14" s="107"/>
      <c r="F14" s="31"/>
      <c r="G14" s="130"/>
      <c r="H14" s="131"/>
      <c r="I14" s="132"/>
      <c r="J14" s="106"/>
      <c r="K14" s="133"/>
    </row>
    <row r="15" spans="2:15" ht="15" customHeight="1" x14ac:dyDescent="0.2">
      <c r="B15" s="134" t="s">
        <v>29</v>
      </c>
      <c r="C15" s="135" t="s">
        <v>94</v>
      </c>
      <c r="D15" s="135" t="s">
        <v>28</v>
      </c>
      <c r="E15" s="136" t="s">
        <v>31</v>
      </c>
      <c r="F15" s="135" t="s">
        <v>32</v>
      </c>
      <c r="G15" s="135" t="s">
        <v>33</v>
      </c>
      <c r="H15" s="135" t="s">
        <v>34</v>
      </c>
      <c r="I15" s="135"/>
      <c r="J15" s="136" t="s">
        <v>35</v>
      </c>
      <c r="K15" s="137" t="s">
        <v>35</v>
      </c>
    </row>
    <row r="16" spans="2:15" s="142" customFormat="1" ht="15" customHeight="1" x14ac:dyDescent="0.25">
      <c r="B16" s="138" t="s">
        <v>37</v>
      </c>
      <c r="C16" s="139" t="s">
        <v>38</v>
      </c>
      <c r="D16" s="140" t="s">
        <v>36</v>
      </c>
      <c r="E16" s="139" t="s">
        <v>39</v>
      </c>
      <c r="F16" s="139" t="s">
        <v>95</v>
      </c>
      <c r="G16" s="139" t="s">
        <v>41</v>
      </c>
      <c r="H16" s="139" t="s">
        <v>42</v>
      </c>
      <c r="I16" s="139" t="s">
        <v>44</v>
      </c>
      <c r="J16" s="139" t="s">
        <v>43</v>
      </c>
      <c r="K16" s="141" t="s">
        <v>43</v>
      </c>
      <c r="O16" s="103">
        <v>1</v>
      </c>
    </row>
    <row r="17" spans="2:28" s="142" customFormat="1" ht="15" customHeight="1" x14ac:dyDescent="0.25">
      <c r="B17" s="143" t="s">
        <v>45</v>
      </c>
      <c r="C17" s="144" t="s">
        <v>45</v>
      </c>
      <c r="D17" s="145" t="s">
        <v>45</v>
      </c>
      <c r="E17" s="144" t="s">
        <v>45</v>
      </c>
      <c r="F17" s="144" t="s">
        <v>46</v>
      </c>
      <c r="G17" s="144" t="s">
        <v>47</v>
      </c>
      <c r="H17" s="144" t="s">
        <v>96</v>
      </c>
      <c r="I17" s="146" t="s">
        <v>36</v>
      </c>
      <c r="J17" s="144" t="s">
        <v>49</v>
      </c>
      <c r="K17" s="147" t="s">
        <v>49</v>
      </c>
      <c r="N17" s="142" t="s">
        <v>97</v>
      </c>
      <c r="O17" s="142" t="s">
        <v>98</v>
      </c>
    </row>
    <row r="18" spans="2:28" s="103" customFormat="1" ht="15" customHeight="1" x14ac:dyDescent="0.2">
      <c r="B18" s="148">
        <v>858</v>
      </c>
      <c r="C18" s="149">
        <v>478</v>
      </c>
      <c r="D18" s="150">
        <v>450</v>
      </c>
      <c r="E18" s="149">
        <v>26</v>
      </c>
      <c r="F18" s="151">
        <v>3.2</v>
      </c>
      <c r="G18" s="151">
        <v>2.7</v>
      </c>
      <c r="H18" s="152"/>
      <c r="I18" s="153">
        <v>1.2443</v>
      </c>
      <c r="J18" s="154">
        <v>370</v>
      </c>
      <c r="K18" s="155">
        <f>$J18*N18*O18</f>
        <v>118.3164066246635</v>
      </c>
      <c r="M18" s="102"/>
      <c r="N18" s="103">
        <f t="shared" ref="N18:N33" si="0">SERIESSUM(($K$13/50),$I18,0,1)</f>
        <v>0.31977407195855001</v>
      </c>
      <c r="O18" s="103">
        <v>1</v>
      </c>
    </row>
    <row r="19" spans="2:28" s="103" customFormat="1" ht="15" customHeight="1" x14ac:dyDescent="0.25">
      <c r="B19" s="156"/>
      <c r="C19" s="55">
        <v>528</v>
      </c>
      <c r="D19" s="157">
        <v>500</v>
      </c>
      <c r="E19" s="149">
        <v>26</v>
      </c>
      <c r="F19" s="56">
        <v>3.4</v>
      </c>
      <c r="G19" s="56">
        <v>2.9</v>
      </c>
      <c r="H19" s="158"/>
      <c r="I19" s="159">
        <v>1.2467999999999999</v>
      </c>
      <c r="J19" s="154">
        <v>399</v>
      </c>
      <c r="K19" s="160">
        <f t="shared" ref="K19:K33" si="1">$J19*N$18*O$16</f>
        <v>127.58985471146146</v>
      </c>
      <c r="N19" s="103">
        <f t="shared" si="0"/>
        <v>0.31904239526814132</v>
      </c>
      <c r="O19" s="103">
        <v>1</v>
      </c>
    </row>
    <row r="20" spans="2:28" s="103" customFormat="1" ht="15" customHeight="1" x14ac:dyDescent="0.25">
      <c r="B20" s="156"/>
      <c r="C20" s="55">
        <v>578</v>
      </c>
      <c r="D20" s="157">
        <v>550</v>
      </c>
      <c r="E20" s="149">
        <v>26</v>
      </c>
      <c r="F20" s="56">
        <v>3.6</v>
      </c>
      <c r="G20" s="56">
        <v>3.2</v>
      </c>
      <c r="H20" s="158"/>
      <c r="I20" s="159">
        <v>1.2492000000000001</v>
      </c>
      <c r="J20" s="154">
        <v>428</v>
      </c>
      <c r="K20" s="160">
        <f t="shared" si="1"/>
        <v>136.86330279825941</v>
      </c>
    </row>
    <row r="21" spans="2:28" s="103" customFormat="1" ht="15" customHeight="1" x14ac:dyDescent="0.25">
      <c r="B21" s="156"/>
      <c r="C21" s="55">
        <v>628</v>
      </c>
      <c r="D21" s="157">
        <v>600</v>
      </c>
      <c r="E21" s="149">
        <v>26</v>
      </c>
      <c r="F21" s="56">
        <v>3.7</v>
      </c>
      <c r="G21" s="56">
        <v>3.4</v>
      </c>
      <c r="H21" s="158"/>
      <c r="I21" s="159">
        <v>1.2517</v>
      </c>
      <c r="J21" s="161">
        <v>457</v>
      </c>
      <c r="K21" s="160">
        <f t="shared" si="1"/>
        <v>146.13675088505735</v>
      </c>
      <c r="N21" s="103">
        <f t="shared" si="0"/>
        <v>0.31761316178258875</v>
      </c>
      <c r="O21" s="103">
        <v>1</v>
      </c>
    </row>
    <row r="22" spans="2:28" ht="15" customHeight="1" x14ac:dyDescent="0.2">
      <c r="B22" s="162">
        <v>1152</v>
      </c>
      <c r="C22" s="149">
        <v>478</v>
      </c>
      <c r="D22" s="150">
        <v>450</v>
      </c>
      <c r="E22" s="149">
        <v>26</v>
      </c>
      <c r="F22" s="56">
        <v>4.5</v>
      </c>
      <c r="G22" s="56">
        <v>3.8</v>
      </c>
      <c r="H22" s="158"/>
      <c r="I22" s="159">
        <v>1.2479</v>
      </c>
      <c r="J22" s="161">
        <v>502</v>
      </c>
      <c r="K22" s="160">
        <f t="shared" si="1"/>
        <v>160.52658412319209</v>
      </c>
      <c r="N22" s="103">
        <f t="shared" si="0"/>
        <v>0.31872098812281974</v>
      </c>
      <c r="O22" s="103">
        <v>1</v>
      </c>
    </row>
    <row r="23" spans="2:28" ht="15" customHeight="1" x14ac:dyDescent="0.2">
      <c r="B23" s="156"/>
      <c r="C23" s="55">
        <v>528</v>
      </c>
      <c r="D23" s="157">
        <v>500</v>
      </c>
      <c r="E23" s="149">
        <v>26</v>
      </c>
      <c r="F23" s="56">
        <v>4.7</v>
      </c>
      <c r="G23" s="56">
        <v>4.0999999999999996</v>
      </c>
      <c r="H23" s="158"/>
      <c r="I23" s="159">
        <v>1.2486999999999999</v>
      </c>
      <c r="J23" s="161">
        <v>544</v>
      </c>
      <c r="K23" s="160">
        <f t="shared" si="1"/>
        <v>173.95709514545121</v>
      </c>
      <c r="N23" s="103">
        <f t="shared" si="0"/>
        <v>0.31848744086217717</v>
      </c>
      <c r="O23" s="103">
        <v>1</v>
      </c>
    </row>
    <row r="24" spans="2:28" ht="15" customHeight="1" x14ac:dyDescent="0.2">
      <c r="B24" s="156"/>
      <c r="C24" s="55">
        <v>578</v>
      </c>
      <c r="D24" s="157">
        <v>550</v>
      </c>
      <c r="E24" s="149">
        <v>26</v>
      </c>
      <c r="F24" s="56">
        <v>4.9000000000000004</v>
      </c>
      <c r="G24" s="56">
        <v>4.5</v>
      </c>
      <c r="H24" s="158"/>
      <c r="I24" s="159">
        <v>1.2495000000000001</v>
      </c>
      <c r="J24" s="161">
        <v>587</v>
      </c>
      <c r="K24" s="160">
        <f t="shared" si="1"/>
        <v>187.70738023966885</v>
      </c>
      <c r="N24" s="103">
        <f t="shared" si="0"/>
        <v>0.31825406473655532</v>
      </c>
      <c r="O24" s="103"/>
    </row>
    <row r="25" spans="2:28" ht="15" customHeight="1" x14ac:dyDescent="0.2">
      <c r="B25" s="156"/>
      <c r="C25" s="55">
        <v>628</v>
      </c>
      <c r="D25" s="157">
        <v>600</v>
      </c>
      <c r="E25" s="149">
        <v>26</v>
      </c>
      <c r="F25" s="56">
        <v>5.0999999999999996</v>
      </c>
      <c r="G25" s="56">
        <v>4.9000000000000004</v>
      </c>
      <c r="H25" s="158"/>
      <c r="I25" s="159">
        <v>1.2502</v>
      </c>
      <c r="J25" s="161">
        <v>630</v>
      </c>
      <c r="K25" s="160">
        <f t="shared" si="1"/>
        <v>201.4576653338865</v>
      </c>
      <c r="N25" s="103">
        <f t="shared" si="0"/>
        <v>0.31805000091224855</v>
      </c>
      <c r="O25" s="103">
        <v>1</v>
      </c>
    </row>
    <row r="26" spans="2:28" s="103" customFormat="1" ht="15" customHeight="1" x14ac:dyDescent="0.25">
      <c r="B26" s="162">
        <v>1488</v>
      </c>
      <c r="C26" s="149">
        <v>478</v>
      </c>
      <c r="D26" s="150">
        <v>450</v>
      </c>
      <c r="E26" s="149">
        <v>26</v>
      </c>
      <c r="F26" s="56">
        <v>5.7</v>
      </c>
      <c r="G26" s="56">
        <v>4.8</v>
      </c>
      <c r="H26" s="158"/>
      <c r="I26" s="159">
        <v>1.252</v>
      </c>
      <c r="J26" s="161">
        <v>658</v>
      </c>
      <c r="K26" s="160">
        <f t="shared" si="1"/>
        <v>210.4113393487259</v>
      </c>
      <c r="L26" s="142"/>
      <c r="M26" s="142"/>
      <c r="N26" s="103">
        <f t="shared" si="0"/>
        <v>0.31752586598244953</v>
      </c>
      <c r="O26" s="103">
        <v>1</v>
      </c>
      <c r="P26" s="142"/>
      <c r="Q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</row>
    <row r="27" spans="2:28" ht="15" customHeight="1" x14ac:dyDescent="0.2">
      <c r="B27" s="156"/>
      <c r="C27" s="55">
        <v>528</v>
      </c>
      <c r="D27" s="157">
        <v>500</v>
      </c>
      <c r="E27" s="149">
        <v>26</v>
      </c>
      <c r="F27" s="56">
        <v>5.9</v>
      </c>
      <c r="G27" s="56">
        <v>5.2</v>
      </c>
      <c r="H27" s="158"/>
      <c r="I27" s="159">
        <v>1.2508999999999999</v>
      </c>
      <c r="J27" s="161">
        <v>717</v>
      </c>
      <c r="K27" s="160">
        <f t="shared" si="1"/>
        <v>229.27800959428035</v>
      </c>
      <c r="L27" s="103"/>
      <c r="M27" s="103"/>
      <c r="N27" s="103">
        <f t="shared" si="0"/>
        <v>0.31784606793322867</v>
      </c>
      <c r="O27" s="103">
        <v>1</v>
      </c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</row>
    <row r="28" spans="2:28" ht="15" customHeight="1" x14ac:dyDescent="0.2">
      <c r="B28" s="156"/>
      <c r="C28" s="55">
        <v>578</v>
      </c>
      <c r="D28" s="157">
        <v>550</v>
      </c>
      <c r="E28" s="149">
        <v>26</v>
      </c>
      <c r="F28" s="56">
        <v>6.3</v>
      </c>
      <c r="G28" s="56">
        <v>5.7</v>
      </c>
      <c r="H28" s="158"/>
      <c r="I28" s="159">
        <v>1.2508999999999999</v>
      </c>
      <c r="J28" s="161">
        <v>776</v>
      </c>
      <c r="K28" s="160">
        <f t="shared" si="1"/>
        <v>248.14467983983479</v>
      </c>
      <c r="L28" s="103"/>
      <c r="M28" s="103"/>
      <c r="N28" s="103">
        <f t="shared" si="0"/>
        <v>0.31784606793322867</v>
      </c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</row>
    <row r="29" spans="2:28" s="163" customFormat="1" ht="15" customHeight="1" x14ac:dyDescent="0.2">
      <c r="B29" s="156"/>
      <c r="C29" s="55">
        <v>628</v>
      </c>
      <c r="D29" s="157">
        <v>600</v>
      </c>
      <c r="E29" s="149">
        <v>26</v>
      </c>
      <c r="F29" s="56">
        <v>6.5</v>
      </c>
      <c r="G29" s="56">
        <v>6.1</v>
      </c>
      <c r="H29" s="158"/>
      <c r="I29" s="159">
        <v>1.2485999999999999</v>
      </c>
      <c r="J29" s="161">
        <v>835</v>
      </c>
      <c r="K29" s="160">
        <f t="shared" si="1"/>
        <v>267.01135008538927</v>
      </c>
      <c r="L29" s="102"/>
      <c r="M29" s="102"/>
      <c r="N29" s="103">
        <f t="shared" si="0"/>
        <v>0.31851662490823829</v>
      </c>
      <c r="O29" s="103">
        <v>1</v>
      </c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</row>
    <row r="30" spans="2:28" s="103" customFormat="1" ht="15" customHeight="1" x14ac:dyDescent="0.25">
      <c r="B30" s="162">
        <v>1740</v>
      </c>
      <c r="C30" s="149">
        <v>478</v>
      </c>
      <c r="D30" s="150">
        <v>450</v>
      </c>
      <c r="E30" s="149">
        <v>26</v>
      </c>
      <c r="F30" s="56">
        <v>6.7</v>
      </c>
      <c r="G30" s="56">
        <v>5.7</v>
      </c>
      <c r="H30" s="158"/>
      <c r="I30" s="159">
        <v>1.2405999999999999</v>
      </c>
      <c r="J30" s="161">
        <v>778</v>
      </c>
      <c r="K30" s="160">
        <f t="shared" si="1"/>
        <v>248.78422798375192</v>
      </c>
      <c r="N30" s="103">
        <f t="shared" si="0"/>
        <v>0.3208600340420063</v>
      </c>
      <c r="O30" s="103">
        <v>1</v>
      </c>
    </row>
    <row r="31" spans="2:28" s="103" customFormat="1" ht="15" customHeight="1" x14ac:dyDescent="0.25">
      <c r="B31" s="162"/>
      <c r="C31" s="55">
        <v>528</v>
      </c>
      <c r="D31" s="157">
        <v>500</v>
      </c>
      <c r="E31" s="149">
        <v>26</v>
      </c>
      <c r="F31" s="56">
        <v>7</v>
      </c>
      <c r="G31" s="56">
        <v>6.3</v>
      </c>
      <c r="H31" s="158"/>
      <c r="I31" s="159">
        <v>1.2407999999999999</v>
      </c>
      <c r="J31" s="161">
        <v>850</v>
      </c>
      <c r="K31" s="160">
        <f t="shared" si="1"/>
        <v>271.80796116476751</v>
      </c>
      <c r="N31" s="103">
        <f t="shared" si="0"/>
        <v>0.32080123921440212</v>
      </c>
    </row>
    <row r="32" spans="2:28" s="103" customFormat="1" ht="15" customHeight="1" x14ac:dyDescent="0.2">
      <c r="B32" s="156"/>
      <c r="C32" s="55">
        <v>578</v>
      </c>
      <c r="D32" s="157">
        <v>550</v>
      </c>
      <c r="E32" s="149">
        <v>26</v>
      </c>
      <c r="F32" s="56">
        <v>7.3</v>
      </c>
      <c r="G32" s="56">
        <v>6.8</v>
      </c>
      <c r="H32" s="158"/>
      <c r="I32" s="159">
        <v>1.2410000000000001</v>
      </c>
      <c r="J32" s="161">
        <v>922</v>
      </c>
      <c r="K32" s="160">
        <f t="shared" si="1"/>
        <v>294.83169434578309</v>
      </c>
      <c r="L32" s="102"/>
      <c r="M32" s="102"/>
      <c r="N32" s="103">
        <f t="shared" si="0"/>
        <v>0.32074245516044181</v>
      </c>
      <c r="O32" s="103">
        <v>1</v>
      </c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35" s="103" customFormat="1" ht="15" customHeight="1" x14ac:dyDescent="0.2">
      <c r="B33" s="156"/>
      <c r="C33" s="55">
        <v>628</v>
      </c>
      <c r="D33" s="157">
        <v>600</v>
      </c>
      <c r="E33" s="149">
        <v>26</v>
      </c>
      <c r="F33" s="56">
        <v>7.5</v>
      </c>
      <c r="G33" s="56">
        <v>7.5</v>
      </c>
      <c r="H33" s="158"/>
      <c r="I33" s="159">
        <v>1.2412000000000001</v>
      </c>
      <c r="J33" s="161">
        <v>994</v>
      </c>
      <c r="K33" s="160">
        <f t="shared" si="1"/>
        <v>317.85542752679874</v>
      </c>
      <c r="L33" s="102"/>
      <c r="M33" s="102"/>
      <c r="N33" s="103">
        <f t="shared" si="0"/>
        <v>0.32068368187815122</v>
      </c>
      <c r="O33" s="103">
        <v>1</v>
      </c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35" s="103" customFormat="1" ht="15" customHeight="1" x14ac:dyDescent="0.25">
      <c r="B34" s="164"/>
      <c r="C34" s="165"/>
      <c r="D34" s="166"/>
      <c r="E34" s="166"/>
      <c r="F34" s="166"/>
      <c r="G34" s="166"/>
      <c r="H34" s="166"/>
      <c r="J34" s="167"/>
      <c r="K34" s="27"/>
      <c r="L34" s="27"/>
      <c r="M34" s="27"/>
      <c r="N34" s="103" t="e">
        <f>SERIESSUM(($K$13/50),#REF!,0,1)</f>
        <v>#REF!</v>
      </c>
      <c r="O34" s="103">
        <v>1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35" s="103" customFormat="1" ht="15" customHeight="1" x14ac:dyDescent="0.25">
      <c r="B35" s="168" t="s">
        <v>99</v>
      </c>
      <c r="C35" s="169"/>
      <c r="D35" s="99"/>
      <c r="E35" s="99"/>
      <c r="G35" s="170"/>
      <c r="H35" s="170"/>
      <c r="I35" s="170"/>
      <c r="J35" s="170"/>
      <c r="K35" s="102"/>
      <c r="L35" s="171"/>
      <c r="M35" s="171"/>
      <c r="N35" s="103" t="e">
        <f>SERIESSUM(($K$13/50),#REF!,0,1)</f>
        <v>#REF!</v>
      </c>
      <c r="O35" s="103">
        <v>1</v>
      </c>
      <c r="P35" s="171"/>
      <c r="Q35" s="171"/>
      <c r="R35" s="27"/>
      <c r="S35" s="27"/>
      <c r="T35" s="171"/>
      <c r="U35" s="171"/>
      <c r="V35" s="171"/>
      <c r="W35" s="171"/>
      <c r="X35" s="171"/>
      <c r="Y35" s="171"/>
      <c r="Z35" s="171"/>
      <c r="AA35" s="171"/>
      <c r="AB35" s="27"/>
      <c r="AC35" s="27"/>
      <c r="AD35" s="102"/>
    </row>
    <row r="36" spans="1:35" s="142" customFormat="1" ht="15" customHeight="1" x14ac:dyDescent="0.2">
      <c r="A36" s="103"/>
      <c r="B36" s="172" t="s">
        <v>100</v>
      </c>
      <c r="C36" s="173"/>
      <c r="D36" s="102"/>
      <c r="E36" s="102"/>
      <c r="G36" s="102"/>
      <c r="H36" s="102"/>
      <c r="I36" s="102"/>
      <c r="J36" s="102"/>
      <c r="K36" s="102"/>
      <c r="L36" s="171"/>
      <c r="M36" s="171"/>
      <c r="N36" s="103" t="e">
        <f>SERIESSUM(($K$13/50),#REF!,0,1)</f>
        <v>#REF!</v>
      </c>
      <c r="O36" s="103">
        <v>1</v>
      </c>
      <c r="P36" s="171"/>
      <c r="Q36" s="171"/>
      <c r="R36" s="171"/>
      <c r="S36" s="171"/>
      <c r="T36" s="171"/>
      <c r="U36" s="171"/>
      <c r="V36" s="171"/>
      <c r="W36" s="171"/>
      <c r="X36" s="174"/>
      <c r="Y36" s="174"/>
      <c r="Z36" s="174"/>
      <c r="AA36" s="174"/>
      <c r="AB36" s="174"/>
      <c r="AC36" s="174"/>
      <c r="AD36" s="174"/>
      <c r="AE36" s="174"/>
      <c r="AF36" s="174"/>
    </row>
    <row r="37" spans="1:35" ht="15" customHeight="1" x14ac:dyDescent="0.2">
      <c r="B37" s="175" t="s">
        <v>101</v>
      </c>
      <c r="L37" s="176"/>
      <c r="M37" s="176"/>
      <c r="N37" s="176"/>
      <c r="O37" s="176"/>
      <c r="P37" s="176"/>
      <c r="Q37" s="176"/>
      <c r="R37" s="27"/>
      <c r="S37" s="27"/>
      <c r="T37" s="176"/>
      <c r="U37" s="176"/>
      <c r="V37" s="176"/>
      <c r="W37" s="176"/>
      <c r="X37" s="176"/>
      <c r="Y37" s="176"/>
      <c r="Z37" s="176"/>
      <c r="AA37" s="176"/>
      <c r="AB37" s="27"/>
      <c r="AC37" s="27"/>
    </row>
    <row r="38" spans="1:35" ht="9" customHeight="1" x14ac:dyDescent="0.2">
      <c r="A38" s="177"/>
      <c r="B38" s="172" t="s">
        <v>102</v>
      </c>
      <c r="G38" s="178"/>
      <c r="H38" s="103"/>
      <c r="I38" s="103"/>
      <c r="J38" s="103"/>
      <c r="AD38" s="179"/>
      <c r="AE38" s="179"/>
      <c r="AF38" s="179"/>
      <c r="AG38" s="179"/>
      <c r="AH38" s="180"/>
      <c r="AI38" s="180"/>
    </row>
    <row r="39" spans="1:35" x14ac:dyDescent="0.2">
      <c r="B39" s="172" t="s">
        <v>103</v>
      </c>
    </row>
    <row r="40" spans="1:35" x14ac:dyDescent="0.2">
      <c r="B40" s="172" t="s">
        <v>104</v>
      </c>
    </row>
    <row r="41" spans="1:35" x14ac:dyDescent="0.2">
      <c r="B41" s="181" t="s">
        <v>105</v>
      </c>
    </row>
  </sheetData>
  <mergeCells count="5">
    <mergeCell ref="B18:B21"/>
    <mergeCell ref="B22:B25"/>
    <mergeCell ref="B26:B29"/>
    <mergeCell ref="B30:B33"/>
    <mergeCell ref="AD38:AG38"/>
  </mergeCells>
  <hyperlinks>
    <hyperlink ref="B35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Návod</vt:lpstr>
      <vt:lpstr>základní</vt:lpstr>
      <vt:lpstr>COOL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Martinka</dc:creator>
  <cp:lastModifiedBy>Martinka</cp:lastModifiedBy>
  <dcterms:created xsi:type="dcterms:W3CDTF">2017-02-14T13:38:45Z</dcterms:created>
  <dcterms:modified xsi:type="dcterms:W3CDTF">2017-02-14T13:40:01Z</dcterms:modified>
</cp:coreProperties>
</file>